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S O P A\Corporate Services\Corporate Communications\New Website - Document Uploads\Fire\Consultations\2012\"/>
    </mc:Choice>
  </mc:AlternateContent>
  <bookViews>
    <workbookView showHorizontalScroll="0" showVerticalScroll="0" showSheetTabs="0" xWindow="120" yWindow="75" windowWidth="15480" windowHeight="11640"/>
  </bookViews>
  <sheets>
    <sheet name="NFPS" sheetId="4" r:id="rId1"/>
    <sheet name="Sheet1" sheetId="1" r:id="rId2"/>
  </sheets>
  <definedNames>
    <definedName name="_xlnm.Print_Area" localSheetId="0">NFPS!$A$1:$J$55</definedName>
  </definedNames>
  <calcPr calcId="162913"/>
</workbook>
</file>

<file path=xl/calcChain.xml><?xml version="1.0" encoding="utf-8"?>
<calcChain xmlns="http://schemas.openxmlformats.org/spreadsheetml/2006/main">
  <c r="E26" i="1" l="1"/>
  <c r="E33" i="1" s="1"/>
  <c r="E27" i="1"/>
  <c r="E34" i="1"/>
  <c r="E40" i="1" s="1"/>
  <c r="I53" i="4" s="1"/>
  <c r="E28" i="1"/>
  <c r="E32" i="1"/>
  <c r="E37" i="1" s="1"/>
  <c r="I45" i="4" s="1"/>
  <c r="E38" i="1" l="1"/>
  <c r="I47" i="4" l="1"/>
  <c r="E39" i="1"/>
  <c r="I49" i="4" s="1"/>
</calcChain>
</file>

<file path=xl/sharedStrings.xml><?xml version="1.0" encoding="utf-8"?>
<sst xmlns="http://schemas.openxmlformats.org/spreadsheetml/2006/main" count="49" uniqueCount="45">
  <si>
    <t>Contribution rates</t>
  </si>
  <si>
    <t>Lower band</t>
  </si>
  <si>
    <t>Upper band</t>
  </si>
  <si>
    <t>Old contribution</t>
  </si>
  <si>
    <t>New contribution</t>
  </si>
  <si>
    <t>Employer contribution rate</t>
  </si>
  <si>
    <t>To be entered by user:</t>
  </si>
  <si>
    <t>Salary (FTE):</t>
  </si>
  <si>
    <t>Part time fraction:</t>
  </si>
  <si>
    <t>Tax rate:</t>
  </si>
  <si>
    <t>To calculate:</t>
  </si>
  <si>
    <t>Monthly contributions after tax:</t>
  </si>
  <si>
    <t>Current:</t>
  </si>
  <si>
    <t>Future:</t>
  </si>
  <si>
    <t>Increase:</t>
  </si>
  <si>
    <t>Employer:</t>
  </si>
  <si>
    <t>Current contribution rate:</t>
  </si>
  <si>
    <t>Future contribution rate:</t>
  </si>
  <si>
    <t>%</t>
  </si>
  <si>
    <t>Pensionable salary:</t>
  </si>
  <si>
    <t>Comments:</t>
  </si>
  <si>
    <t>This modeller will work for other schemes by replacing the contribution rate tables accordingly.</t>
  </si>
  <si>
    <t>NFPS modeller (effect of change of contribution rates)</t>
  </si>
  <si>
    <t>You can use the calculator to see the effect on your pay.</t>
  </si>
  <si>
    <t>Old contribution %</t>
  </si>
  <si>
    <t>New contribution %</t>
  </si>
  <si>
    <t> You must enter the correct information in the following three fields</t>
  </si>
  <si>
    <t xml:space="preserve">Your pensionable annual salary </t>
  </si>
  <si>
    <t>If you work part-time this must be the whole time equivalent salary i.e. the salary you would be paid if you were working full-time</t>
  </si>
  <si>
    <t xml:space="preserve">Your working pattern </t>
  </si>
  <si>
    <t xml:space="preserve">If full time enter 1. If part time enter the fraction of full time your work for example those working 3 days out of 5 would put 0.6 similarly those working 30 hours out of 40 would put  0.75 </t>
  </si>
  <si>
    <t>Your income tax rate</t>
  </si>
  <si>
    <t xml:space="preserve">Rates of income tax are determined by an individuals circumstances. However enter here the rate of tax you currently pay ranging from 20% for basic rate, 40% higher rate and 50% additional rate </t>
  </si>
  <si>
    <t>Monthly contribution (after tax) towards pension now</t>
  </si>
  <si>
    <t>Monthly increase</t>
  </si>
  <si>
    <t>The above figures assume your pay and tax details do not alter</t>
  </si>
  <si>
    <t xml:space="preserve">Monthly cost to your employer </t>
  </si>
  <si>
    <t>This shows the contribution made by your employer towards your pension</t>
  </si>
  <si>
    <t>Unfortunately this calculator cannot be used to estimate increases for Retained firefighters who should approach their fire and rescue authority.</t>
  </si>
  <si>
    <t>New Firefighters' Pension Scheme (NFPS)</t>
  </si>
  <si>
    <t>Employee Contribution Increase Calculator</t>
  </si>
  <si>
    <t>This is intended to illustrate the effect of the proposed, second year pension contribution increases to be implemented from April 2013.  It is only an estimate and relies on the information that you input into the three required fields below.</t>
  </si>
  <si>
    <t>Proposed Contribution Rate Changes for 2013/14 before tax</t>
  </si>
  <si>
    <t>Monthly contribution (after tax) 2013-14</t>
  </si>
  <si>
    <t>and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</si>
</sst>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2" formatCode="_-&quot;£&quot;* #,##0_-;\-&quot;£&quot;* #,##0_-;_-&quot;£&quot;* &quot;-&quot;_-;_-@_-"/>
    <numFmt numFmtId="43" formatCode="_-* #,##0.00_-;\-* #,##0.00_-;_-* &quot;-&quot;??_-;_-@_-"/>
    <numFmt numFmtId="164" formatCode="0.0"/>
    <numFmt numFmtId="165" formatCode="_-* #,##0_-;\-* #,##0_-;_-* &quot;-&quot;??_-;_-@_-"/>
    <numFmt numFmtId="166" formatCode="&quot;£&quot;#,##0.00"/>
    <numFmt numFmtId="167" formatCode="&quot;£&quot;#,##0"/>
  </numFmts>
  <fonts count="13" x14ac:knownFonts="1">
    <font>
      <sz val="11"/>
      <color theme="1"/>
      <name val="Calibri"/>
      <family val="2"/>
      <scheme val="minor"/>
    </font>
    <font>
      <sz val="11"/>
      <color indexed="8"/>
      <name val="Calibri"/>
      <family val="2"/>
    </font>
    <font>
      <b/>
      <sz val="11"/>
      <color indexed="8"/>
      <name val="Calibri"/>
      <family val="2"/>
    </font>
    <font>
      <sz val="8"/>
      <name val="Calibri"/>
      <family val="2"/>
    </font>
    <font>
      <sz val="10"/>
      <name val="Arial"/>
    </font>
    <font>
      <b/>
      <sz val="12"/>
      <name val="Arial"/>
      <family val="2"/>
    </font>
    <font>
      <sz val="12"/>
      <name val="Arial"/>
      <family val="2"/>
    </font>
    <font>
      <b/>
      <sz val="10"/>
      <name val="Arial"/>
      <family val="2"/>
    </font>
    <font>
      <b/>
      <u/>
      <sz val="12"/>
      <name val="Arial"/>
      <family val="2"/>
    </font>
    <font>
      <b/>
      <sz val="11"/>
      <name val="Arial"/>
      <family val="2"/>
    </font>
    <font>
      <sz val="12"/>
      <name val="Arial"/>
    </font>
    <font>
      <i/>
      <sz val="12"/>
      <name val="Arial"/>
      <family val="2"/>
    </font>
    <font>
      <b/>
      <sz val="20"/>
      <name val="Arial"/>
    </font>
  </fonts>
  <fills count="3">
    <fill>
      <patternFill patternType="none"/>
    </fill>
    <fill>
      <patternFill patternType="gray125"/>
    </fill>
    <fill>
      <patternFill patternType="solid">
        <fgColor indexed="9"/>
        <bgColor indexed="64"/>
      </patternFill>
    </fill>
  </fills>
  <borders count="8">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0" fontId="4" fillId="0" borderId="0"/>
  </cellStyleXfs>
  <cellXfs count="54">
    <xf numFmtId="0" fontId="0" fillId="0" borderId="0" xfId="0"/>
    <xf numFmtId="0" fontId="2" fillId="0" borderId="0" xfId="0" applyFont="1"/>
    <xf numFmtId="0" fontId="2" fillId="0" borderId="0" xfId="0" applyFont="1" applyAlignment="1">
      <alignment wrapText="1"/>
    </xf>
    <xf numFmtId="164" fontId="0" fillId="0" borderId="0" xfId="0" applyNumberFormat="1"/>
    <xf numFmtId="10" fontId="0" fillId="0" borderId="0" xfId="0" applyNumberFormat="1"/>
    <xf numFmtId="165" fontId="0" fillId="0" borderId="0" xfId="1" applyNumberFormat="1" applyFont="1"/>
    <xf numFmtId="9" fontId="0" fillId="0" borderId="0" xfId="0" applyNumberFormat="1"/>
    <xf numFmtId="0" fontId="2" fillId="0" borderId="0" xfId="0" applyFont="1" applyAlignment="1">
      <alignment horizontal="right"/>
    </xf>
    <xf numFmtId="0" fontId="2" fillId="0" borderId="0" xfId="0" applyFont="1" applyAlignment="1">
      <alignment horizontal="right" wrapText="1"/>
    </xf>
    <xf numFmtId="43" fontId="0" fillId="0" borderId="0" xfId="1" applyNumberFormat="1" applyFont="1"/>
    <xf numFmtId="43" fontId="0" fillId="0" borderId="0" xfId="0" applyNumberFormat="1"/>
    <xf numFmtId="0" fontId="4" fillId="2" borderId="0" xfId="2" applyFill="1"/>
    <xf numFmtId="0" fontId="4" fillId="0" borderId="0" xfId="2"/>
    <xf numFmtId="0" fontId="5" fillId="2" borderId="0" xfId="2" applyFont="1" applyFill="1"/>
    <xf numFmtId="0" fontId="6" fillId="2" borderId="0" xfId="2" applyFont="1" applyFill="1" applyAlignment="1">
      <alignment horizontal="left"/>
    </xf>
    <xf numFmtId="0" fontId="4" fillId="2" borderId="0" xfId="2" applyNumberFormat="1" applyFill="1" applyBorder="1" applyAlignment="1">
      <alignment horizontal="center" vertical="top" wrapText="1"/>
    </xf>
    <xf numFmtId="0" fontId="4" fillId="2" borderId="0" xfId="2" applyFill="1" applyBorder="1" applyAlignment="1">
      <alignment horizontal="center" vertical="top" wrapText="1"/>
    </xf>
    <xf numFmtId="164" fontId="4" fillId="2" borderId="0" xfId="2" applyNumberFormat="1" applyFill="1" applyBorder="1" applyAlignment="1">
      <alignment horizontal="center" vertical="top" wrapText="1"/>
    </xf>
    <xf numFmtId="2" fontId="4" fillId="2" borderId="0" xfId="2" applyNumberFormat="1" applyFill="1" applyBorder="1" applyAlignment="1">
      <alignment horizontal="center" vertical="top" wrapText="1"/>
    </xf>
    <xf numFmtId="0" fontId="4" fillId="0" borderId="0" xfId="2" applyAlignment="1">
      <alignment horizontal="left"/>
    </xf>
    <xf numFmtId="0" fontId="8" fillId="2" borderId="0" xfId="2" applyFont="1" applyFill="1" applyAlignment="1">
      <alignment horizontal="left"/>
    </xf>
    <xf numFmtId="0" fontId="4" fillId="2" borderId="0" xfId="2" applyFill="1" applyAlignment="1">
      <alignment vertical="center"/>
    </xf>
    <xf numFmtId="0" fontId="4" fillId="0" borderId="0" xfId="2" applyAlignment="1">
      <alignment vertical="center"/>
    </xf>
    <xf numFmtId="0" fontId="4" fillId="2" borderId="0" xfId="2" applyFill="1" applyBorder="1"/>
    <xf numFmtId="0" fontId="5" fillId="0" borderId="0" xfId="2" applyFont="1" applyAlignment="1">
      <alignment horizontal="left" vertical="center"/>
    </xf>
    <xf numFmtId="0" fontId="6" fillId="2" borderId="0" xfId="2" applyFont="1" applyFill="1" applyAlignment="1">
      <alignment horizontal="justify" vertical="center"/>
    </xf>
    <xf numFmtId="0" fontId="5" fillId="0" borderId="0" xfId="2" applyFont="1" applyAlignment="1">
      <alignment vertical="center"/>
    </xf>
    <xf numFmtId="0" fontId="6" fillId="2" borderId="0" xfId="2" applyFont="1" applyFill="1" applyBorder="1" applyAlignment="1">
      <alignment horizontal="left"/>
    </xf>
    <xf numFmtId="166" fontId="9" fillId="2" borderId="0" xfId="2" applyNumberFormat="1" applyFont="1" applyFill="1" applyBorder="1" applyAlignment="1">
      <alignment horizontal="center"/>
    </xf>
    <xf numFmtId="166" fontId="9" fillId="2" borderId="0" xfId="2" applyNumberFormat="1" applyFont="1" applyFill="1" applyBorder="1"/>
    <xf numFmtId="0" fontId="11" fillId="2" borderId="0" xfId="2" applyFont="1" applyFill="1" applyAlignment="1">
      <alignment horizontal="left"/>
    </xf>
    <xf numFmtId="0" fontId="5" fillId="2" borderId="0" xfId="2" applyFont="1" applyFill="1" applyAlignment="1">
      <alignment horizontal="left" vertical="center"/>
    </xf>
    <xf numFmtId="0" fontId="4" fillId="2" borderId="0" xfId="2" applyFill="1" applyAlignment="1">
      <alignment horizontal="left"/>
    </xf>
    <xf numFmtId="167" fontId="9" fillId="2" borderId="1" xfId="2" applyNumberFormat="1" applyFont="1" applyFill="1" applyBorder="1" applyAlignment="1" applyProtection="1">
      <alignment horizontal="center"/>
      <protection locked="0" hidden="1"/>
    </xf>
    <xf numFmtId="0" fontId="9" fillId="2" borderId="1" xfId="2" applyFont="1" applyFill="1" applyBorder="1" applyAlignment="1" applyProtection="1">
      <alignment horizontal="center"/>
      <protection locked="0" hidden="1"/>
    </xf>
    <xf numFmtId="9" fontId="9" fillId="2" borderId="1" xfId="2" applyNumberFormat="1" applyFont="1" applyFill="1" applyBorder="1" applyAlignment="1" applyProtection="1">
      <alignment horizontal="center"/>
      <protection locked="0" hidden="1"/>
    </xf>
    <xf numFmtId="0" fontId="12" fillId="2" borderId="0" xfId="2" applyFont="1" applyFill="1" applyAlignment="1">
      <alignment horizontal="center"/>
    </xf>
    <xf numFmtId="0" fontId="5" fillId="2" borderId="0" xfId="2" applyFont="1" applyFill="1" applyAlignment="1">
      <alignment horizontal="justify"/>
    </xf>
    <xf numFmtId="42" fontId="4" fillId="2" borderId="2" xfId="2" applyNumberFormat="1" applyFill="1" applyBorder="1" applyAlignment="1">
      <alignment horizontal="center" vertical="top" wrapText="1"/>
    </xf>
    <xf numFmtId="0" fontId="7" fillId="2" borderId="2" xfId="2" applyFont="1" applyFill="1" applyBorder="1" applyAlignment="1">
      <alignment horizontal="center"/>
    </xf>
    <xf numFmtId="2" fontId="4" fillId="2" borderId="2" xfId="2" applyNumberFormat="1" applyFill="1" applyBorder="1" applyAlignment="1">
      <alignment horizontal="center" vertical="top" wrapText="1"/>
    </xf>
    <xf numFmtId="0" fontId="6" fillId="2" borderId="0" xfId="2" applyFont="1" applyFill="1" applyAlignment="1">
      <alignment horizontal="left"/>
    </xf>
    <xf numFmtId="0" fontId="6" fillId="2" borderId="0" xfId="2" applyFont="1" applyFill="1" applyBorder="1" applyAlignment="1">
      <alignment horizontal="left"/>
    </xf>
    <xf numFmtId="166" fontId="9" fillId="2" borderId="6" xfId="2" applyNumberFormat="1" applyFont="1" applyFill="1" applyBorder="1" applyAlignment="1">
      <alignment horizontal="center"/>
    </xf>
    <xf numFmtId="166" fontId="9" fillId="2" borderId="7" xfId="2" applyNumberFormat="1" applyFont="1" applyFill="1" applyBorder="1" applyAlignment="1">
      <alignment horizontal="center"/>
    </xf>
    <xf numFmtId="42" fontId="4" fillId="2" borderId="3" xfId="2" applyNumberFormat="1" applyFill="1" applyBorder="1" applyAlignment="1">
      <alignment horizontal="center" vertical="top" wrapText="1"/>
    </xf>
    <xf numFmtId="42" fontId="4" fillId="2" borderId="4" xfId="2" applyNumberFormat="1" applyFill="1" applyBorder="1" applyAlignment="1">
      <alignment horizontal="center" vertical="top" wrapText="1"/>
    </xf>
    <xf numFmtId="42" fontId="4" fillId="2" borderId="5" xfId="2" applyNumberFormat="1" applyFill="1" applyBorder="1" applyAlignment="1">
      <alignment horizontal="center" vertical="top" wrapText="1"/>
    </xf>
    <xf numFmtId="42" fontId="4" fillId="2" borderId="2" xfId="2" applyNumberFormat="1" applyFont="1" applyFill="1" applyBorder="1" applyAlignment="1">
      <alignment horizontal="center" vertical="top" wrapText="1"/>
    </xf>
    <xf numFmtId="0" fontId="6" fillId="2" borderId="0" xfId="2" applyNumberFormat="1" applyFont="1" applyFill="1" applyBorder="1" applyAlignment="1">
      <alignment horizontal="left" vertical="top" wrapText="1"/>
    </xf>
    <xf numFmtId="0" fontId="10" fillId="2" borderId="0" xfId="2" applyFont="1" applyFill="1" applyAlignment="1">
      <alignment horizontal="justify" vertical="justify"/>
    </xf>
    <xf numFmtId="0" fontId="6" fillId="2" borderId="0" xfId="2" applyFont="1" applyFill="1" applyAlignment="1">
      <alignment horizontal="justify" vertical="justify"/>
    </xf>
    <xf numFmtId="0" fontId="5" fillId="2" borderId="0" xfId="2" applyFont="1" applyFill="1" applyAlignment="1">
      <alignment horizontal="left" vertical="center"/>
    </xf>
    <xf numFmtId="10" fontId="4" fillId="2" borderId="0" xfId="2" applyNumberFormat="1" applyFill="1" applyBorder="1" applyAlignment="1">
      <alignment horizontal="center" vertical="top" wrapText="1"/>
    </xf>
  </cellXfs>
  <cellStyles count="3">
    <cellStyle name="Comma" xfId="1" builtinId="3"/>
    <cellStyle name="Normal" xfId="0" builtinId="0"/>
    <cellStyle name="Normal_Contribution Increase Calculator"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0</xdr:row>
      <xdr:rowOff>47625</xdr:rowOff>
    </xdr:from>
    <xdr:to>
      <xdr:col>9</xdr:col>
      <xdr:colOff>257175</xdr:colOff>
      <xdr:row>4</xdr:row>
      <xdr:rowOff>9525</xdr:rowOff>
    </xdr:to>
    <xdr:pic>
      <xdr:nvPicPr>
        <xdr:cNvPr id="1025" name="Picture 1" descr="SPPA_LOGO_COLOUR_UNDERLINELO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33932"/>
        <a:stretch>
          <a:fillRect/>
        </a:stretch>
      </xdr:blipFill>
      <xdr:spPr bwMode="auto">
        <a:xfrm>
          <a:off x="142875" y="47625"/>
          <a:ext cx="52482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495300</xdr:colOff>
      <xdr:row>2</xdr:row>
      <xdr:rowOff>0</xdr:rowOff>
    </xdr:from>
    <xdr:to>
      <xdr:col>9</xdr:col>
      <xdr:colOff>685800</xdr:colOff>
      <xdr:row>4</xdr:row>
      <xdr:rowOff>57150</xdr:rowOff>
    </xdr:to>
    <xdr:pic>
      <xdr:nvPicPr>
        <xdr:cNvPr id="1026" name="Picture 2" descr="dotsgood"/>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81475" y="323850"/>
          <a:ext cx="16383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J56"/>
  <sheetViews>
    <sheetView showGridLines="0" showRowColHeaders="0" tabSelected="1" defaultGridColor="0" colorId="22" workbookViewId="0">
      <selection activeCell="L9" sqref="L9"/>
    </sheetView>
  </sheetViews>
  <sheetFormatPr defaultRowHeight="12.75" x14ac:dyDescent="0.2"/>
  <cols>
    <col min="1" max="1" width="0.85546875" style="12" customWidth="1"/>
    <col min="2" max="2" width="9.85546875" style="12" customWidth="1"/>
    <col min="3" max="3" width="1.7109375" style="12" customWidth="1"/>
    <col min="4" max="4" width="10.28515625" style="12" customWidth="1"/>
    <col min="5" max="10" width="10.85546875" style="12" customWidth="1"/>
    <col min="11" max="16384" width="9.140625" style="12"/>
  </cols>
  <sheetData>
    <row r="1" spans="1:10" x14ac:dyDescent="0.2">
      <c r="A1" s="11"/>
      <c r="B1" s="11"/>
      <c r="C1" s="11"/>
      <c r="D1" s="11"/>
      <c r="E1" s="11"/>
      <c r="F1" s="11"/>
      <c r="G1" s="11"/>
      <c r="H1" s="11"/>
      <c r="I1" s="11"/>
      <c r="J1" s="11"/>
    </row>
    <row r="2" spans="1:10" x14ac:dyDescent="0.2">
      <c r="A2" s="11"/>
      <c r="B2" s="11"/>
      <c r="C2" s="11"/>
      <c r="D2" s="11"/>
      <c r="E2" s="11"/>
      <c r="F2" s="11"/>
      <c r="G2" s="11"/>
      <c r="H2" s="11"/>
      <c r="I2" s="11"/>
      <c r="J2" s="11"/>
    </row>
    <row r="3" spans="1:10" x14ac:dyDescent="0.2">
      <c r="A3" s="11"/>
      <c r="B3" s="11"/>
      <c r="C3" s="11"/>
      <c r="D3" s="11"/>
      <c r="E3" s="11"/>
      <c r="F3" s="11"/>
      <c r="G3" s="11"/>
      <c r="H3" s="11"/>
      <c r="I3" s="11"/>
      <c r="J3" s="11"/>
    </row>
    <row r="4" spans="1:10" x14ac:dyDescent="0.2">
      <c r="A4" s="11"/>
      <c r="B4" s="11"/>
      <c r="C4" s="11"/>
      <c r="D4" s="11"/>
      <c r="E4" s="11"/>
      <c r="F4" s="11"/>
      <c r="G4" s="11"/>
      <c r="H4" s="11"/>
      <c r="I4" s="11"/>
      <c r="J4" s="11"/>
    </row>
    <row r="5" spans="1:10" x14ac:dyDescent="0.2">
      <c r="A5" s="11"/>
      <c r="B5" s="11"/>
      <c r="C5" s="11"/>
      <c r="D5" s="11"/>
      <c r="E5" s="11"/>
      <c r="F5" s="11"/>
      <c r="G5" s="11"/>
      <c r="H5" s="11"/>
      <c r="I5" s="11"/>
      <c r="J5" s="11"/>
    </row>
    <row r="6" spans="1:10" ht="26.25" x14ac:dyDescent="0.4">
      <c r="A6" s="11"/>
      <c r="B6" s="36" t="s">
        <v>39</v>
      </c>
      <c r="C6" s="36"/>
      <c r="D6" s="36"/>
      <c r="E6" s="36"/>
      <c r="F6" s="36"/>
      <c r="G6" s="36"/>
      <c r="H6" s="36"/>
      <c r="I6" s="36"/>
      <c r="J6" s="36"/>
    </row>
    <row r="7" spans="1:10" ht="26.25" x14ac:dyDescent="0.4">
      <c r="A7" s="11"/>
      <c r="B7" s="36" t="s">
        <v>40</v>
      </c>
      <c r="C7" s="36"/>
      <c r="D7" s="36"/>
      <c r="E7" s="36"/>
      <c r="F7" s="36"/>
      <c r="G7" s="36"/>
      <c r="H7" s="36"/>
      <c r="I7" s="36"/>
      <c r="J7" s="36"/>
    </row>
    <row r="8" spans="1:10" ht="6" customHeight="1" x14ac:dyDescent="0.2">
      <c r="A8" s="11"/>
      <c r="B8" s="11"/>
      <c r="C8" s="11"/>
      <c r="D8" s="11"/>
      <c r="E8" s="11"/>
      <c r="F8" s="11"/>
      <c r="G8" s="11"/>
      <c r="H8" s="11"/>
      <c r="I8" s="11"/>
      <c r="J8" s="11"/>
    </row>
    <row r="9" spans="1:10" ht="52.5" customHeight="1" x14ac:dyDescent="0.25">
      <c r="A9" s="11"/>
      <c r="B9" s="37" t="s">
        <v>41</v>
      </c>
      <c r="C9" s="37"/>
      <c r="D9" s="37"/>
      <c r="E9" s="37"/>
      <c r="F9" s="37"/>
      <c r="G9" s="37"/>
      <c r="H9" s="37"/>
      <c r="I9" s="37"/>
      <c r="J9" s="37"/>
    </row>
    <row r="10" spans="1:10" ht="36.75" customHeight="1" x14ac:dyDescent="0.25">
      <c r="A10" s="11"/>
      <c r="B10" s="37" t="s">
        <v>38</v>
      </c>
      <c r="C10" s="37"/>
      <c r="D10" s="37"/>
      <c r="E10" s="37"/>
      <c r="F10" s="37"/>
      <c r="G10" s="37"/>
      <c r="H10" s="37"/>
      <c r="I10" s="37"/>
      <c r="J10" s="37"/>
    </row>
    <row r="11" spans="1:10" ht="9" customHeight="1" x14ac:dyDescent="0.25">
      <c r="A11" s="11"/>
      <c r="B11" s="13"/>
      <c r="C11" s="13"/>
      <c r="D11" s="11"/>
      <c r="E11" s="11"/>
      <c r="F11" s="11"/>
      <c r="G11" s="11"/>
      <c r="H11" s="11"/>
      <c r="I11" s="11"/>
      <c r="J11" s="11"/>
    </row>
    <row r="12" spans="1:10" ht="15" x14ac:dyDescent="0.2">
      <c r="A12" s="11"/>
      <c r="B12" s="14" t="s">
        <v>23</v>
      </c>
      <c r="C12" s="14"/>
      <c r="D12" s="11"/>
      <c r="E12" s="11"/>
      <c r="F12" s="11"/>
      <c r="G12" s="11"/>
      <c r="H12" s="11"/>
      <c r="I12" s="11"/>
      <c r="J12" s="11"/>
    </row>
    <row r="13" spans="1:10" ht="9" customHeight="1" x14ac:dyDescent="0.2">
      <c r="A13" s="11"/>
      <c r="B13" s="11"/>
      <c r="C13" s="11"/>
      <c r="D13" s="11"/>
      <c r="E13" s="11"/>
      <c r="F13" s="11"/>
      <c r="G13" s="11"/>
      <c r="H13" s="11"/>
      <c r="I13" s="11"/>
      <c r="J13" s="11"/>
    </row>
    <row r="14" spans="1:10" ht="15" x14ac:dyDescent="0.2">
      <c r="A14" s="11"/>
      <c r="B14" s="14" t="s">
        <v>42</v>
      </c>
      <c r="C14" s="14"/>
      <c r="D14" s="11"/>
      <c r="E14" s="11"/>
      <c r="F14" s="11"/>
      <c r="G14" s="11"/>
      <c r="H14" s="11"/>
      <c r="I14" s="11"/>
      <c r="J14" s="11"/>
    </row>
    <row r="15" spans="1:10" ht="9" customHeight="1" x14ac:dyDescent="0.2">
      <c r="A15" s="11"/>
      <c r="B15" s="14"/>
      <c r="C15" s="14"/>
      <c r="D15" s="11"/>
      <c r="E15" s="11"/>
      <c r="F15" s="11"/>
      <c r="G15" s="11"/>
      <c r="H15" s="11"/>
      <c r="I15" s="11"/>
      <c r="J15" s="11"/>
    </row>
    <row r="16" spans="1:10" x14ac:dyDescent="0.2">
      <c r="A16" s="11"/>
      <c r="B16" s="39" t="s">
        <v>1</v>
      </c>
      <c r="C16" s="39"/>
      <c r="D16" s="39"/>
      <c r="E16" s="39" t="s">
        <v>2</v>
      </c>
      <c r="F16" s="39"/>
      <c r="G16" s="39" t="s">
        <v>24</v>
      </c>
      <c r="H16" s="39"/>
      <c r="I16" s="39" t="s">
        <v>25</v>
      </c>
      <c r="J16" s="39"/>
    </row>
    <row r="17" spans="1:10" x14ac:dyDescent="0.2">
      <c r="A17" s="11"/>
      <c r="B17" s="38">
        <v>0</v>
      </c>
      <c r="C17" s="38"/>
      <c r="D17" s="38"/>
      <c r="E17" s="38">
        <v>15000</v>
      </c>
      <c r="F17" s="38"/>
      <c r="G17" s="40">
        <v>8.5</v>
      </c>
      <c r="H17" s="40"/>
      <c r="I17" s="40">
        <v>8.5</v>
      </c>
      <c r="J17" s="40"/>
    </row>
    <row r="18" spans="1:10" x14ac:dyDescent="0.2">
      <c r="A18" s="11"/>
      <c r="B18" s="38">
        <v>15001</v>
      </c>
      <c r="C18" s="38"/>
      <c r="D18" s="38"/>
      <c r="E18" s="38">
        <v>21000</v>
      </c>
      <c r="F18" s="38"/>
      <c r="G18" s="40">
        <v>8.8000000000000007</v>
      </c>
      <c r="H18" s="40"/>
      <c r="I18" s="40">
        <v>9.1</v>
      </c>
      <c r="J18" s="40"/>
    </row>
    <row r="19" spans="1:10" x14ac:dyDescent="0.2">
      <c r="A19" s="11"/>
      <c r="B19" s="38">
        <v>21001</v>
      </c>
      <c r="C19" s="38"/>
      <c r="D19" s="38"/>
      <c r="E19" s="38">
        <v>30000</v>
      </c>
      <c r="F19" s="38"/>
      <c r="G19" s="40">
        <v>8.8000000000000007</v>
      </c>
      <c r="H19" s="40"/>
      <c r="I19" s="40">
        <v>9.6</v>
      </c>
      <c r="J19" s="40"/>
    </row>
    <row r="20" spans="1:10" x14ac:dyDescent="0.2">
      <c r="A20" s="11"/>
      <c r="B20" s="38">
        <v>30001</v>
      </c>
      <c r="C20" s="38"/>
      <c r="D20" s="38"/>
      <c r="E20" s="38">
        <v>40000</v>
      </c>
      <c r="F20" s="38"/>
      <c r="G20" s="40">
        <v>8.9</v>
      </c>
      <c r="H20" s="40"/>
      <c r="I20" s="40">
        <v>9.9</v>
      </c>
      <c r="J20" s="40"/>
    </row>
    <row r="21" spans="1:10" x14ac:dyDescent="0.2">
      <c r="A21" s="11"/>
      <c r="B21" s="38">
        <v>40001</v>
      </c>
      <c r="C21" s="38"/>
      <c r="D21" s="38"/>
      <c r="E21" s="38">
        <v>50000</v>
      </c>
      <c r="F21" s="38"/>
      <c r="G21" s="40">
        <v>9</v>
      </c>
      <c r="H21" s="40"/>
      <c r="I21" s="40">
        <v>10.1</v>
      </c>
      <c r="J21" s="40"/>
    </row>
    <row r="22" spans="1:10" x14ac:dyDescent="0.2">
      <c r="A22" s="11"/>
      <c r="B22" s="38">
        <v>50001</v>
      </c>
      <c r="C22" s="38"/>
      <c r="D22" s="38"/>
      <c r="E22" s="38">
        <v>60000</v>
      </c>
      <c r="F22" s="38"/>
      <c r="G22" s="40">
        <v>9.1</v>
      </c>
      <c r="H22" s="40"/>
      <c r="I22" s="40">
        <v>10.199999999999999</v>
      </c>
      <c r="J22" s="40"/>
    </row>
    <row r="23" spans="1:10" x14ac:dyDescent="0.2">
      <c r="A23" s="11"/>
      <c r="B23" s="38">
        <v>60001</v>
      </c>
      <c r="C23" s="38"/>
      <c r="D23" s="38"/>
      <c r="E23" s="38">
        <v>100000</v>
      </c>
      <c r="F23" s="38"/>
      <c r="G23" s="40">
        <v>9.3000000000000007</v>
      </c>
      <c r="H23" s="40"/>
      <c r="I23" s="40">
        <v>10.5</v>
      </c>
      <c r="J23" s="40"/>
    </row>
    <row r="24" spans="1:10" x14ac:dyDescent="0.2">
      <c r="A24" s="11"/>
      <c r="B24" s="45">
        <v>100001</v>
      </c>
      <c r="C24" s="46"/>
      <c r="D24" s="47"/>
      <c r="E24" s="38">
        <v>120000</v>
      </c>
      <c r="F24" s="38"/>
      <c r="G24" s="40">
        <v>9.5</v>
      </c>
      <c r="H24" s="40"/>
      <c r="I24" s="40">
        <v>10.8</v>
      </c>
      <c r="J24" s="40"/>
    </row>
    <row r="25" spans="1:10" x14ac:dyDescent="0.2">
      <c r="A25" s="11"/>
      <c r="B25" s="45">
        <v>120001</v>
      </c>
      <c r="C25" s="46"/>
      <c r="D25" s="47"/>
      <c r="E25" s="48" t="s">
        <v>44</v>
      </c>
      <c r="F25" s="38"/>
      <c r="G25" s="40">
        <v>9.6999999999999993</v>
      </c>
      <c r="H25" s="40"/>
      <c r="I25" s="40">
        <v>11.1</v>
      </c>
      <c r="J25" s="40"/>
    </row>
    <row r="26" spans="1:10" ht="11.1" customHeight="1" x14ac:dyDescent="0.2">
      <c r="A26" s="11"/>
      <c r="B26" s="15"/>
      <c r="C26" s="15"/>
      <c r="D26" s="15"/>
      <c r="E26" s="16"/>
      <c r="F26" s="16"/>
      <c r="G26" s="17"/>
      <c r="H26" s="17"/>
      <c r="I26" s="18"/>
      <c r="J26" s="18"/>
    </row>
    <row r="27" spans="1:10" s="19" customFormat="1" ht="15" x14ac:dyDescent="0.2">
      <c r="A27" s="32"/>
      <c r="B27" s="49" t="s">
        <v>5</v>
      </c>
      <c r="C27" s="49"/>
      <c r="D27" s="49"/>
      <c r="E27" s="49"/>
      <c r="F27" s="49"/>
      <c r="G27" s="49"/>
      <c r="H27" s="49"/>
      <c r="I27" s="53">
        <v>0.115</v>
      </c>
      <c r="J27" s="53"/>
    </row>
    <row r="28" spans="1:10" ht="9" customHeight="1" x14ac:dyDescent="0.2">
      <c r="A28" s="11"/>
      <c r="B28" s="11"/>
      <c r="C28" s="11"/>
      <c r="D28" s="11"/>
      <c r="E28" s="11"/>
      <c r="F28" s="11"/>
      <c r="G28" s="11"/>
      <c r="H28" s="11"/>
      <c r="I28" s="11"/>
      <c r="J28" s="11"/>
    </row>
    <row r="29" spans="1:10" ht="15.75" customHeight="1" x14ac:dyDescent="0.25">
      <c r="A29" s="11"/>
      <c r="B29" s="20" t="s">
        <v>26</v>
      </c>
      <c r="C29" s="20"/>
      <c r="D29" s="11"/>
      <c r="E29" s="11"/>
      <c r="F29" s="11"/>
      <c r="G29" s="11"/>
      <c r="H29" s="11"/>
      <c r="I29" s="11"/>
      <c r="J29" s="11"/>
    </row>
    <row r="30" spans="1:10" ht="9" customHeight="1" x14ac:dyDescent="0.2">
      <c r="A30" s="11"/>
      <c r="B30" s="11"/>
      <c r="C30" s="11"/>
      <c r="D30" s="11"/>
      <c r="E30" s="11"/>
      <c r="F30" s="11"/>
      <c r="G30" s="11"/>
      <c r="H30" s="11"/>
      <c r="I30" s="11"/>
      <c r="J30" s="11"/>
    </row>
    <row r="31" spans="1:10" s="22" customFormat="1" ht="20.100000000000001" customHeight="1" thickBot="1" x14ac:dyDescent="0.3">
      <c r="A31" s="21"/>
      <c r="B31" s="52" t="s">
        <v>27</v>
      </c>
      <c r="C31" s="52"/>
      <c r="D31" s="52"/>
      <c r="E31" s="52"/>
      <c r="F31" s="52"/>
      <c r="G31" s="52"/>
      <c r="H31" s="52"/>
      <c r="I31" s="52"/>
      <c r="J31" s="52"/>
    </row>
    <row r="32" spans="1:10" ht="15.75" customHeight="1" thickBot="1" x14ac:dyDescent="0.3">
      <c r="A32" s="11"/>
      <c r="B32" s="33"/>
      <c r="C32" s="23"/>
      <c r="D32" s="51" t="s">
        <v>28</v>
      </c>
      <c r="E32" s="51"/>
      <c r="F32" s="51"/>
      <c r="G32" s="51"/>
      <c r="H32" s="51"/>
      <c r="I32" s="51"/>
      <c r="J32" s="51"/>
    </row>
    <row r="33" spans="1:10" ht="15.75" customHeight="1" x14ac:dyDescent="0.2">
      <c r="A33" s="11"/>
      <c r="B33" s="11"/>
      <c r="C33" s="11"/>
      <c r="D33" s="51"/>
      <c r="E33" s="51"/>
      <c r="F33" s="51"/>
      <c r="G33" s="51"/>
      <c r="H33" s="51"/>
      <c r="I33" s="51"/>
      <c r="J33" s="51"/>
    </row>
    <row r="34" spans="1:10" ht="9" customHeight="1" x14ac:dyDescent="0.2">
      <c r="A34" s="11"/>
      <c r="B34" s="11"/>
      <c r="C34" s="11"/>
      <c r="D34" s="11"/>
      <c r="E34" s="11"/>
      <c r="F34" s="11"/>
      <c r="G34" s="11"/>
      <c r="H34" s="11"/>
      <c r="I34" s="11"/>
      <c r="J34" s="11"/>
    </row>
    <row r="35" spans="1:10" s="22" customFormat="1" ht="20.100000000000001" customHeight="1" thickBot="1" x14ac:dyDescent="0.3">
      <c r="A35" s="21"/>
      <c r="B35" s="31" t="s">
        <v>29</v>
      </c>
      <c r="C35" s="24"/>
      <c r="D35" s="21"/>
      <c r="E35" s="21"/>
      <c r="F35" s="21"/>
      <c r="G35" s="21"/>
      <c r="H35" s="21"/>
      <c r="I35" s="21"/>
      <c r="J35" s="21"/>
    </row>
    <row r="36" spans="1:10" ht="15.75" customHeight="1" thickBot="1" x14ac:dyDescent="0.3">
      <c r="A36" s="11"/>
      <c r="B36" s="34"/>
      <c r="C36" s="11"/>
      <c r="D36" s="51" t="s">
        <v>30</v>
      </c>
      <c r="E36" s="51"/>
      <c r="F36" s="51"/>
      <c r="G36" s="51"/>
      <c r="H36" s="51"/>
      <c r="I36" s="51"/>
      <c r="J36" s="51"/>
    </row>
    <row r="37" spans="1:10" ht="15.75" customHeight="1" x14ac:dyDescent="0.2">
      <c r="A37" s="11"/>
      <c r="B37" s="11"/>
      <c r="C37" s="11"/>
      <c r="D37" s="51"/>
      <c r="E37" s="51"/>
      <c r="F37" s="51"/>
      <c r="G37" s="51"/>
      <c r="H37" s="51"/>
      <c r="I37" s="51"/>
      <c r="J37" s="51"/>
    </row>
    <row r="38" spans="1:10" ht="15.75" customHeight="1" x14ac:dyDescent="0.25">
      <c r="A38" s="11"/>
      <c r="B38" s="13"/>
      <c r="C38" s="13"/>
      <c r="D38" s="51"/>
      <c r="E38" s="51"/>
      <c r="F38" s="51"/>
      <c r="G38" s="51"/>
      <c r="H38" s="51"/>
      <c r="I38" s="51"/>
      <c r="J38" s="51"/>
    </row>
    <row r="39" spans="1:10" ht="9" customHeight="1" x14ac:dyDescent="0.25">
      <c r="A39" s="11"/>
      <c r="B39" s="13"/>
      <c r="C39" s="13"/>
      <c r="D39" s="25"/>
      <c r="E39" s="25"/>
      <c r="F39" s="25"/>
      <c r="G39" s="25"/>
      <c r="H39" s="25"/>
      <c r="I39" s="25"/>
      <c r="J39" s="25"/>
    </row>
    <row r="40" spans="1:10" s="22" customFormat="1" ht="20.100000000000001" customHeight="1" thickBot="1" x14ac:dyDescent="0.3">
      <c r="A40" s="21"/>
      <c r="B40" s="26" t="s">
        <v>31</v>
      </c>
      <c r="C40" s="26"/>
      <c r="D40" s="21"/>
      <c r="E40" s="21"/>
      <c r="F40" s="21"/>
      <c r="G40" s="21"/>
      <c r="H40" s="21"/>
      <c r="I40" s="21"/>
      <c r="J40" s="21"/>
    </row>
    <row r="41" spans="1:10" ht="15.75" customHeight="1" thickBot="1" x14ac:dyDescent="0.3">
      <c r="A41" s="11"/>
      <c r="B41" s="35"/>
      <c r="C41" s="11"/>
      <c r="D41" s="50" t="s">
        <v>32</v>
      </c>
      <c r="E41" s="50"/>
      <c r="F41" s="50"/>
      <c r="G41" s="50"/>
      <c r="H41" s="50"/>
      <c r="I41" s="50"/>
      <c r="J41" s="50"/>
    </row>
    <row r="42" spans="1:10" ht="15.75" customHeight="1" x14ac:dyDescent="0.2">
      <c r="A42" s="11"/>
      <c r="B42" s="11"/>
      <c r="C42" s="11"/>
      <c r="D42" s="50"/>
      <c r="E42" s="50"/>
      <c r="F42" s="50"/>
      <c r="G42" s="50"/>
      <c r="H42" s="50"/>
      <c r="I42" s="50"/>
      <c r="J42" s="50"/>
    </row>
    <row r="43" spans="1:10" ht="15.75" customHeight="1" x14ac:dyDescent="0.2">
      <c r="A43" s="11"/>
      <c r="B43" s="11"/>
      <c r="C43" s="11"/>
      <c r="D43" s="50"/>
      <c r="E43" s="50"/>
      <c r="F43" s="50"/>
      <c r="G43" s="50"/>
      <c r="H43" s="50"/>
      <c r="I43" s="50"/>
      <c r="J43" s="50"/>
    </row>
    <row r="44" spans="1:10" ht="11.1" customHeight="1" thickBot="1" x14ac:dyDescent="0.25">
      <c r="A44" s="11"/>
      <c r="B44" s="11"/>
      <c r="C44" s="11"/>
      <c r="D44" s="11"/>
      <c r="E44" s="11"/>
      <c r="F44" s="11"/>
      <c r="G44" s="11"/>
      <c r="H44" s="11"/>
      <c r="I44" s="11"/>
      <c r="J44" s="11"/>
    </row>
    <row r="45" spans="1:10" ht="15.75" customHeight="1" thickBot="1" x14ac:dyDescent="0.3">
      <c r="A45" s="11"/>
      <c r="B45" s="42" t="s">
        <v>33</v>
      </c>
      <c r="C45" s="42"/>
      <c r="D45" s="42"/>
      <c r="E45" s="42"/>
      <c r="F45" s="42"/>
      <c r="G45" s="42"/>
      <c r="H45" s="42"/>
      <c r="I45" s="43">
        <f>Sheet1!E37</f>
        <v>0</v>
      </c>
      <c r="J45" s="44"/>
    </row>
    <row r="46" spans="1:10" ht="6" customHeight="1" thickBot="1" x14ac:dyDescent="0.3">
      <c r="A46" s="11"/>
      <c r="B46" s="27"/>
      <c r="C46" s="27"/>
      <c r="D46" s="27"/>
      <c r="E46" s="27"/>
      <c r="F46" s="27"/>
      <c r="G46" s="27"/>
      <c r="H46" s="27"/>
      <c r="I46" s="28"/>
      <c r="J46" s="28"/>
    </row>
    <row r="47" spans="1:10" ht="16.5" thickBot="1" x14ac:dyDescent="0.3">
      <c r="A47" s="11"/>
      <c r="B47" s="41" t="s">
        <v>43</v>
      </c>
      <c r="C47" s="41"/>
      <c r="D47" s="41"/>
      <c r="E47" s="41"/>
      <c r="F47" s="41"/>
      <c r="G47" s="41"/>
      <c r="H47" s="41"/>
      <c r="I47" s="43">
        <f>Sheet1!E38</f>
        <v>0</v>
      </c>
      <c r="J47" s="44"/>
    </row>
    <row r="48" spans="1:10" ht="6" customHeight="1" thickBot="1" x14ac:dyDescent="0.3">
      <c r="A48" s="11"/>
      <c r="B48" s="14"/>
      <c r="C48" s="14"/>
      <c r="D48" s="14"/>
      <c r="E48" s="14"/>
      <c r="F48" s="14"/>
      <c r="G48" s="14"/>
      <c r="H48" s="14"/>
      <c r="I48" s="28"/>
      <c r="J48" s="28"/>
    </row>
    <row r="49" spans="1:10" s="19" customFormat="1" ht="16.5" thickBot="1" x14ac:dyDescent="0.3">
      <c r="A49" s="32"/>
      <c r="B49" s="41" t="s">
        <v>34</v>
      </c>
      <c r="C49" s="41"/>
      <c r="D49" s="41"/>
      <c r="E49" s="41"/>
      <c r="F49" s="41"/>
      <c r="G49" s="41"/>
      <c r="H49" s="41"/>
      <c r="I49" s="43">
        <f>Sheet1!E39</f>
        <v>0</v>
      </c>
      <c r="J49" s="44"/>
    </row>
    <row r="50" spans="1:10" ht="9" customHeight="1" x14ac:dyDescent="0.25">
      <c r="A50" s="11"/>
      <c r="B50" s="11"/>
      <c r="C50" s="11"/>
      <c r="D50" s="11"/>
      <c r="E50" s="11"/>
      <c r="F50" s="11"/>
      <c r="G50" s="11"/>
      <c r="H50" s="11"/>
      <c r="I50" s="29"/>
      <c r="J50" s="29"/>
    </row>
    <row r="51" spans="1:10" ht="15.75" x14ac:dyDescent="0.25">
      <c r="A51" s="11"/>
      <c r="B51" s="30" t="s">
        <v>35</v>
      </c>
      <c r="C51" s="11"/>
      <c r="D51" s="11"/>
      <c r="E51" s="11"/>
      <c r="F51" s="11"/>
      <c r="G51" s="11"/>
      <c r="H51" s="11"/>
      <c r="I51" s="29"/>
      <c r="J51" s="29"/>
    </row>
    <row r="52" spans="1:10" ht="9" customHeight="1" thickBot="1" x14ac:dyDescent="0.3">
      <c r="A52" s="11"/>
      <c r="B52" s="11"/>
      <c r="C52" s="11"/>
      <c r="D52" s="11"/>
      <c r="E52" s="11"/>
      <c r="F52" s="11"/>
      <c r="G52" s="11"/>
      <c r="H52" s="11"/>
      <c r="I52" s="29"/>
      <c r="J52" s="29"/>
    </row>
    <row r="53" spans="1:10" ht="16.5" thickBot="1" x14ac:dyDescent="0.3">
      <c r="A53" s="11"/>
      <c r="B53" s="42" t="s">
        <v>36</v>
      </c>
      <c r="C53" s="42"/>
      <c r="D53" s="42"/>
      <c r="E53" s="42"/>
      <c r="F53" s="42"/>
      <c r="G53" s="42"/>
      <c r="H53" s="42"/>
      <c r="I53" s="43">
        <f>Sheet1!E40</f>
        <v>0</v>
      </c>
      <c r="J53" s="44"/>
    </row>
    <row r="54" spans="1:10" ht="11.1" customHeight="1" x14ac:dyDescent="0.2">
      <c r="A54" s="11"/>
      <c r="B54" s="11"/>
      <c r="C54" s="11"/>
      <c r="D54" s="11"/>
      <c r="E54" s="11"/>
      <c r="F54" s="11"/>
      <c r="G54" s="11"/>
      <c r="H54" s="11"/>
      <c r="I54" s="11"/>
      <c r="J54" s="11"/>
    </row>
    <row r="55" spans="1:10" ht="15" x14ac:dyDescent="0.2">
      <c r="A55" s="11"/>
      <c r="B55" s="41" t="s">
        <v>37</v>
      </c>
      <c r="C55" s="41"/>
      <c r="D55" s="41"/>
      <c r="E55" s="41"/>
      <c r="F55" s="41"/>
      <c r="G55" s="41"/>
      <c r="H55" s="41"/>
      <c r="I55" s="41"/>
      <c r="J55" s="41"/>
    </row>
    <row r="56" spans="1:10" x14ac:dyDescent="0.2">
      <c r="A56" s="11"/>
    </row>
  </sheetData>
  <sheetProtection password="D8C1" sheet="1"/>
  <mergeCells count="59">
    <mergeCell ref="B19:D19"/>
    <mergeCell ref="E19:F19"/>
    <mergeCell ref="G19:H19"/>
    <mergeCell ref="I19:J19"/>
    <mergeCell ref="B18:D18"/>
    <mergeCell ref="E18:F18"/>
    <mergeCell ref="G18:H18"/>
    <mergeCell ref="I18:J18"/>
    <mergeCell ref="D41:J43"/>
    <mergeCell ref="I47:J47"/>
    <mergeCell ref="I25:J25"/>
    <mergeCell ref="I45:J45"/>
    <mergeCell ref="D36:J38"/>
    <mergeCell ref="D32:J33"/>
    <mergeCell ref="B31:J31"/>
    <mergeCell ref="I27:J27"/>
    <mergeCell ref="G25:H25"/>
    <mergeCell ref="E24:F24"/>
    <mergeCell ref="E25:F25"/>
    <mergeCell ref="G24:H24"/>
    <mergeCell ref="B27:H27"/>
    <mergeCell ref="B25:D25"/>
    <mergeCell ref="I24:J24"/>
    <mergeCell ref="B20:D20"/>
    <mergeCell ref="B21:D21"/>
    <mergeCell ref="E21:F21"/>
    <mergeCell ref="E20:F20"/>
    <mergeCell ref="E22:F22"/>
    <mergeCell ref="B22:D22"/>
    <mergeCell ref="B23:D23"/>
    <mergeCell ref="E23:F23"/>
    <mergeCell ref="B24:D24"/>
    <mergeCell ref="B55:J55"/>
    <mergeCell ref="B45:H45"/>
    <mergeCell ref="B47:H47"/>
    <mergeCell ref="B49:H49"/>
    <mergeCell ref="B53:H53"/>
    <mergeCell ref="I53:J53"/>
    <mergeCell ref="I49:J49"/>
    <mergeCell ref="B10:J10"/>
    <mergeCell ref="G16:H16"/>
    <mergeCell ref="I22:J22"/>
    <mergeCell ref="I23:J23"/>
    <mergeCell ref="G23:H23"/>
    <mergeCell ref="G20:H20"/>
    <mergeCell ref="G21:H21"/>
    <mergeCell ref="I20:J20"/>
    <mergeCell ref="I21:J21"/>
    <mergeCell ref="G22:H22"/>
    <mergeCell ref="B6:J6"/>
    <mergeCell ref="B7:J7"/>
    <mergeCell ref="B9:J9"/>
    <mergeCell ref="E17:F17"/>
    <mergeCell ref="B17:D17"/>
    <mergeCell ref="I16:J16"/>
    <mergeCell ref="I17:J17"/>
    <mergeCell ref="B16:D16"/>
    <mergeCell ref="G17:H17"/>
    <mergeCell ref="E16:F16"/>
  </mergeCells>
  <phoneticPr fontId="4" type="noConversion"/>
  <printOptions horizontalCentered="1"/>
  <pageMargins left="0.74803149606299213" right="0.74803149606299213" top="0.78740157480314965" bottom="0.78740157480314965" header="0" footer="0"/>
  <pageSetup paperSize="9" scale="9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E44"/>
  <sheetViews>
    <sheetView workbookViewId="0">
      <selection activeCell="D19" sqref="D19"/>
    </sheetView>
  </sheetViews>
  <sheetFormatPr defaultRowHeight="15" x14ac:dyDescent="0.25"/>
  <cols>
    <col min="2" max="2" width="10.5703125" bestFit="1" customWidth="1"/>
    <col min="3" max="3" width="18.140625" customWidth="1"/>
    <col min="4" max="4" width="13.28515625" customWidth="1"/>
    <col min="5" max="5" width="13.140625" customWidth="1"/>
  </cols>
  <sheetData>
    <row r="4" spans="2:5" x14ac:dyDescent="0.25">
      <c r="B4" s="1" t="s">
        <v>22</v>
      </c>
    </row>
    <row r="7" spans="2:5" x14ac:dyDescent="0.25">
      <c r="B7" s="1" t="s">
        <v>0</v>
      </c>
    </row>
    <row r="9" spans="2:5" s="2" customFormat="1" ht="30" x14ac:dyDescent="0.25">
      <c r="B9" s="8" t="s">
        <v>1</v>
      </c>
      <c r="C9" s="8" t="s">
        <v>2</v>
      </c>
      <c r="D9" s="8" t="s">
        <v>3</v>
      </c>
      <c r="E9" s="8" t="s">
        <v>4</v>
      </c>
    </row>
    <row r="10" spans="2:5" x14ac:dyDescent="0.25">
      <c r="B10" s="7"/>
      <c r="C10" s="7"/>
      <c r="D10" s="7" t="s">
        <v>18</v>
      </c>
      <c r="E10" s="7" t="s">
        <v>18</v>
      </c>
    </row>
    <row r="11" spans="2:5" x14ac:dyDescent="0.25">
      <c r="B11">
        <v>0</v>
      </c>
      <c r="C11">
        <v>15000</v>
      </c>
      <c r="D11" s="3">
        <v>8.5</v>
      </c>
      <c r="E11" s="3">
        <v>8.5</v>
      </c>
    </row>
    <row r="12" spans="2:5" x14ac:dyDescent="0.25">
      <c r="B12">
        <v>15001</v>
      </c>
      <c r="C12">
        <v>21000</v>
      </c>
      <c r="D12" s="3">
        <v>8.8000000000000007</v>
      </c>
      <c r="E12" s="3">
        <v>9.1</v>
      </c>
    </row>
    <row r="13" spans="2:5" x14ac:dyDescent="0.25">
      <c r="B13">
        <v>21001</v>
      </c>
      <c r="C13">
        <v>30000</v>
      </c>
      <c r="D13" s="3">
        <v>8.8000000000000007</v>
      </c>
      <c r="E13" s="3">
        <v>9.6</v>
      </c>
    </row>
    <row r="14" spans="2:5" x14ac:dyDescent="0.25">
      <c r="B14">
        <v>30001</v>
      </c>
      <c r="C14">
        <v>40000</v>
      </c>
      <c r="D14" s="3">
        <v>8.9</v>
      </c>
      <c r="E14" s="3">
        <v>9.9</v>
      </c>
    </row>
    <row r="15" spans="2:5" x14ac:dyDescent="0.25">
      <c r="B15">
        <v>40000</v>
      </c>
      <c r="C15">
        <v>50000</v>
      </c>
      <c r="D15" s="3">
        <v>9</v>
      </c>
      <c r="E15" s="3">
        <v>10.1</v>
      </c>
    </row>
    <row r="16" spans="2:5" x14ac:dyDescent="0.25">
      <c r="B16">
        <v>50001</v>
      </c>
      <c r="C16">
        <v>60000</v>
      </c>
      <c r="D16" s="3">
        <v>9.1</v>
      </c>
      <c r="E16" s="3">
        <v>10.199999999999999</v>
      </c>
    </row>
    <row r="17" spans="2:5" x14ac:dyDescent="0.25">
      <c r="B17">
        <v>60001</v>
      </c>
      <c r="C17">
        <v>100000</v>
      </c>
      <c r="D17" s="3">
        <v>9.3000000000000007</v>
      </c>
      <c r="E17" s="3">
        <v>10.5</v>
      </c>
    </row>
    <row r="18" spans="2:5" x14ac:dyDescent="0.25">
      <c r="B18">
        <v>100001</v>
      </c>
      <c r="C18">
        <v>120000</v>
      </c>
      <c r="D18" s="3">
        <v>9.5</v>
      </c>
      <c r="E18" s="3">
        <v>10.8</v>
      </c>
    </row>
    <row r="19" spans="2:5" x14ac:dyDescent="0.25">
      <c r="B19">
        <v>120001</v>
      </c>
      <c r="D19" s="3">
        <v>9.6999999999999993</v>
      </c>
      <c r="E19" s="3">
        <v>11.1</v>
      </c>
    </row>
    <row r="20" spans="2:5" x14ac:dyDescent="0.25">
      <c r="D20" s="3"/>
      <c r="E20" s="3"/>
    </row>
    <row r="21" spans="2:5" x14ac:dyDescent="0.25">
      <c r="B21" s="1" t="s">
        <v>5</v>
      </c>
      <c r="E21" s="4">
        <v>0.115</v>
      </c>
    </row>
    <row r="24" spans="2:5" x14ac:dyDescent="0.25">
      <c r="B24" t="s">
        <v>6</v>
      </c>
    </row>
    <row r="26" spans="2:5" x14ac:dyDescent="0.25">
      <c r="B26" t="s">
        <v>7</v>
      </c>
      <c r="E26" s="5">
        <f>NFPS!B32</f>
        <v>0</v>
      </c>
    </row>
    <row r="27" spans="2:5" x14ac:dyDescent="0.25">
      <c r="B27" t="s">
        <v>8</v>
      </c>
      <c r="E27">
        <f>NFPS!B36</f>
        <v>0</v>
      </c>
    </row>
    <row r="28" spans="2:5" x14ac:dyDescent="0.25">
      <c r="B28" t="s">
        <v>9</v>
      </c>
      <c r="E28" s="6">
        <f>NFPS!B41</f>
        <v>0</v>
      </c>
    </row>
    <row r="30" spans="2:5" x14ac:dyDescent="0.25">
      <c r="B30" t="s">
        <v>10</v>
      </c>
    </row>
    <row r="32" spans="2:5" x14ac:dyDescent="0.25">
      <c r="B32" t="s">
        <v>16</v>
      </c>
      <c r="E32" s="3">
        <f>VLOOKUP($E$26,$B$11:$E$19,3)</f>
        <v>8.5</v>
      </c>
    </row>
    <row r="33" spans="2:5" x14ac:dyDescent="0.25">
      <c r="B33" t="s">
        <v>17</v>
      </c>
      <c r="E33" s="3">
        <f>VLOOKUP($E$26,$B$11:$E$19,4)</f>
        <v>8.5</v>
      </c>
    </row>
    <row r="34" spans="2:5" x14ac:dyDescent="0.25">
      <c r="B34" t="s">
        <v>19</v>
      </c>
      <c r="E34" s="5">
        <f>E26*E27</f>
        <v>0</v>
      </c>
    </row>
    <row r="36" spans="2:5" x14ac:dyDescent="0.25">
      <c r="B36" t="s">
        <v>11</v>
      </c>
    </row>
    <row r="37" spans="2:5" x14ac:dyDescent="0.25">
      <c r="C37" t="s">
        <v>12</v>
      </c>
      <c r="E37" s="9">
        <f>E34*E32*(1-E28)/1200</f>
        <v>0</v>
      </c>
    </row>
    <row r="38" spans="2:5" x14ac:dyDescent="0.25">
      <c r="C38" t="s">
        <v>13</v>
      </c>
      <c r="E38" s="9">
        <f>E34*E33*(1-E28)/1200</f>
        <v>0</v>
      </c>
    </row>
    <row r="39" spans="2:5" x14ac:dyDescent="0.25">
      <c r="C39" t="s">
        <v>14</v>
      </c>
      <c r="E39" s="10">
        <f>E38-E37</f>
        <v>0</v>
      </c>
    </row>
    <row r="40" spans="2:5" x14ac:dyDescent="0.25">
      <c r="C40" t="s">
        <v>15</v>
      </c>
      <c r="E40" s="10">
        <f>E34*E21/12</f>
        <v>0</v>
      </c>
    </row>
    <row r="43" spans="2:5" x14ac:dyDescent="0.25">
      <c r="B43" t="s">
        <v>20</v>
      </c>
    </row>
    <row r="44" spans="2:5" x14ac:dyDescent="0.25">
      <c r="B44" t="s">
        <v>21</v>
      </c>
    </row>
  </sheetData>
  <phoneticPr fontId="3"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NFPS</vt:lpstr>
      <vt:lpstr>Sheet1</vt:lpstr>
      <vt:lpstr>NFPS!Print_Area</vt:lpstr>
    </vt:vector>
  </TitlesOfParts>
  <Company>GAD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 Kneller</dc:creator>
  <cp:lastModifiedBy>U209873</cp:lastModifiedBy>
  <cp:lastPrinted>2011-10-06T13:25:02Z</cp:lastPrinted>
  <dcterms:created xsi:type="dcterms:W3CDTF">2011-09-30T10:52:02Z</dcterms:created>
  <dcterms:modified xsi:type="dcterms:W3CDTF">2019-05-29T14:00:34Z</dcterms:modified>
</cp:coreProperties>
</file>